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ym研究生\研究生招生\2020招生\调剂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Titles" localSheetId="0">Sheet1!$3:$4</definedName>
  </definedNames>
  <calcPr calcId="152511"/>
</workbook>
</file>

<file path=xl/calcChain.xml><?xml version="1.0" encoding="utf-8"?>
<calcChain xmlns="http://schemas.openxmlformats.org/spreadsheetml/2006/main">
  <c r="K47" i="1" l="1"/>
  <c r="I47" i="1"/>
  <c r="L47" i="1" s="1"/>
  <c r="M47" i="1" s="1"/>
  <c r="N47" i="1" s="1"/>
  <c r="G47" i="1"/>
  <c r="E47" i="1"/>
  <c r="K46" i="1"/>
  <c r="I46" i="1"/>
  <c r="G46" i="1"/>
  <c r="L46" i="1" s="1"/>
  <c r="M46" i="1" s="1"/>
  <c r="E46" i="1"/>
  <c r="K45" i="1"/>
  <c r="I45" i="1"/>
  <c r="G45" i="1"/>
  <c r="L45" i="1" s="1"/>
  <c r="M45" i="1" s="1"/>
  <c r="E45" i="1"/>
  <c r="N45" i="1" s="1"/>
  <c r="K44" i="1"/>
  <c r="I44" i="1"/>
  <c r="G44" i="1"/>
  <c r="L44" i="1" s="1"/>
  <c r="M44" i="1" s="1"/>
  <c r="N44" i="1" s="1"/>
  <c r="E44" i="1"/>
  <c r="K43" i="1"/>
  <c r="I43" i="1"/>
  <c r="G43" i="1"/>
  <c r="L43" i="1" s="1"/>
  <c r="M43" i="1" s="1"/>
  <c r="N43" i="1" s="1"/>
  <c r="E43" i="1"/>
  <c r="L42" i="1"/>
  <c r="M42" i="1" s="1"/>
  <c r="N42" i="1" s="1"/>
  <c r="K42" i="1"/>
  <c r="I42" i="1"/>
  <c r="G42" i="1"/>
  <c r="E42" i="1"/>
  <c r="K41" i="1"/>
  <c r="L41" i="1" s="1"/>
  <c r="M41" i="1" s="1"/>
  <c r="N41" i="1" s="1"/>
  <c r="I41" i="1"/>
  <c r="G41" i="1"/>
  <c r="E41" i="1"/>
  <c r="K40" i="1"/>
  <c r="I40" i="1"/>
  <c r="L40" i="1" s="1"/>
  <c r="M40" i="1" s="1"/>
  <c r="N40" i="1" s="1"/>
  <c r="G40" i="1"/>
  <c r="E40" i="1"/>
  <c r="K39" i="1"/>
  <c r="I39" i="1"/>
  <c r="G39" i="1"/>
  <c r="L39" i="1" s="1"/>
  <c r="M39" i="1" s="1"/>
  <c r="E39" i="1"/>
  <c r="N39" i="1" s="1"/>
  <c r="K38" i="1"/>
  <c r="I38" i="1"/>
  <c r="G38" i="1"/>
  <c r="L38" i="1" s="1"/>
  <c r="M38" i="1" s="1"/>
  <c r="E38" i="1"/>
  <c r="K37" i="1"/>
  <c r="I37" i="1"/>
  <c r="G37" i="1"/>
  <c r="L37" i="1" s="1"/>
  <c r="M37" i="1" s="1"/>
  <c r="E37" i="1"/>
  <c r="N37" i="1" s="1"/>
  <c r="K36" i="1"/>
  <c r="I36" i="1"/>
  <c r="G36" i="1"/>
  <c r="L36" i="1" s="1"/>
  <c r="M36" i="1" s="1"/>
  <c r="N36" i="1" s="1"/>
  <c r="E36" i="1"/>
  <c r="K35" i="1"/>
  <c r="I35" i="1"/>
  <c r="G35" i="1"/>
  <c r="L35" i="1" s="1"/>
  <c r="M35" i="1" s="1"/>
  <c r="N35" i="1" s="1"/>
  <c r="E35" i="1"/>
  <c r="L34" i="1"/>
  <c r="M34" i="1" s="1"/>
  <c r="N34" i="1" s="1"/>
  <c r="K34" i="1"/>
  <c r="I34" i="1"/>
  <c r="G34" i="1"/>
  <c r="E34" i="1"/>
  <c r="K33" i="1"/>
  <c r="L33" i="1" s="1"/>
  <c r="M33" i="1" s="1"/>
  <c r="N33" i="1" s="1"/>
  <c r="I33" i="1"/>
  <c r="G33" i="1"/>
  <c r="E33" i="1"/>
  <c r="K32" i="1"/>
  <c r="I32" i="1"/>
  <c r="L32" i="1" s="1"/>
  <c r="M32" i="1" s="1"/>
  <c r="N32" i="1" s="1"/>
  <c r="G32" i="1"/>
  <c r="E32" i="1"/>
  <c r="K31" i="1"/>
  <c r="I31" i="1"/>
  <c r="G31" i="1"/>
  <c r="L31" i="1" s="1"/>
  <c r="M31" i="1" s="1"/>
  <c r="E31" i="1"/>
  <c r="K30" i="1"/>
  <c r="I30" i="1"/>
  <c r="G30" i="1"/>
  <c r="L30" i="1" s="1"/>
  <c r="M30" i="1" s="1"/>
  <c r="E30" i="1"/>
  <c r="N30" i="1" s="1"/>
  <c r="K29" i="1"/>
  <c r="I29" i="1"/>
  <c r="G29" i="1"/>
  <c r="L29" i="1" s="1"/>
  <c r="M29" i="1" s="1"/>
  <c r="E29" i="1"/>
  <c r="K28" i="1"/>
  <c r="I28" i="1"/>
  <c r="G28" i="1"/>
  <c r="L28" i="1" s="1"/>
  <c r="M28" i="1" s="1"/>
  <c r="N28" i="1" s="1"/>
  <c r="E28" i="1"/>
  <c r="K27" i="1"/>
  <c r="I27" i="1"/>
  <c r="G27" i="1"/>
  <c r="L27" i="1" s="1"/>
  <c r="M27" i="1" s="1"/>
  <c r="N27" i="1" s="1"/>
  <c r="E27" i="1"/>
  <c r="L26" i="1"/>
  <c r="M26" i="1" s="1"/>
  <c r="N26" i="1" s="1"/>
  <c r="K26" i="1"/>
  <c r="I26" i="1"/>
  <c r="G26" i="1"/>
  <c r="E26" i="1"/>
  <c r="K25" i="1"/>
  <c r="L25" i="1" s="1"/>
  <c r="M25" i="1" s="1"/>
  <c r="N25" i="1" s="1"/>
  <c r="I25" i="1"/>
  <c r="G25" i="1"/>
  <c r="E25" i="1"/>
  <c r="K24" i="1"/>
  <c r="I24" i="1"/>
  <c r="L24" i="1" s="1"/>
  <c r="M24" i="1" s="1"/>
  <c r="N24" i="1" s="1"/>
  <c r="G24" i="1"/>
  <c r="E24" i="1"/>
  <c r="K23" i="1"/>
  <c r="I23" i="1"/>
  <c r="G23" i="1"/>
  <c r="L23" i="1" s="1"/>
  <c r="M23" i="1" s="1"/>
  <c r="E23" i="1"/>
  <c r="N23" i="1" s="1"/>
  <c r="K22" i="1"/>
  <c r="I22" i="1"/>
  <c r="G22" i="1"/>
  <c r="L22" i="1" s="1"/>
  <c r="M22" i="1" s="1"/>
  <c r="E22" i="1"/>
  <c r="N22" i="1" s="1"/>
  <c r="K21" i="1"/>
  <c r="I21" i="1"/>
  <c r="G21" i="1"/>
  <c r="L21" i="1" s="1"/>
  <c r="M21" i="1" s="1"/>
  <c r="E21" i="1"/>
  <c r="N21" i="1" s="1"/>
  <c r="K20" i="1"/>
  <c r="I20" i="1"/>
  <c r="G20" i="1"/>
  <c r="L20" i="1" s="1"/>
  <c r="M20" i="1" s="1"/>
  <c r="N20" i="1" s="1"/>
  <c r="E20" i="1"/>
  <c r="K19" i="1"/>
  <c r="I19" i="1"/>
  <c r="G19" i="1"/>
  <c r="L19" i="1" s="1"/>
  <c r="M19" i="1" s="1"/>
  <c r="N19" i="1" s="1"/>
  <c r="E19" i="1"/>
  <c r="L18" i="1"/>
  <c r="M18" i="1" s="1"/>
  <c r="N18" i="1" s="1"/>
  <c r="K18" i="1"/>
  <c r="I18" i="1"/>
  <c r="G18" i="1"/>
  <c r="E18" i="1"/>
  <c r="K17" i="1"/>
  <c r="L17" i="1" s="1"/>
  <c r="M17" i="1" s="1"/>
  <c r="N17" i="1" s="1"/>
  <c r="I17" i="1"/>
  <c r="G17" i="1"/>
  <c r="E17" i="1"/>
  <c r="K16" i="1"/>
  <c r="I16" i="1"/>
  <c r="L16" i="1" s="1"/>
  <c r="M16" i="1" s="1"/>
  <c r="N16" i="1" s="1"/>
  <c r="G16" i="1"/>
  <c r="E16" i="1"/>
  <c r="K15" i="1"/>
  <c r="I15" i="1"/>
  <c r="G15" i="1"/>
  <c r="L15" i="1" s="1"/>
  <c r="M15" i="1" s="1"/>
  <c r="E15" i="1"/>
  <c r="N15" i="1" s="1"/>
  <c r="K14" i="1"/>
  <c r="I14" i="1"/>
  <c r="G14" i="1"/>
  <c r="L14" i="1" s="1"/>
  <c r="M14" i="1" s="1"/>
  <c r="E14" i="1"/>
  <c r="N14" i="1" s="1"/>
  <c r="K13" i="1"/>
  <c r="I13" i="1"/>
  <c r="G13" i="1"/>
  <c r="L13" i="1" s="1"/>
  <c r="M13" i="1" s="1"/>
  <c r="E13" i="1"/>
  <c r="N13" i="1" s="1"/>
  <c r="K12" i="1"/>
  <c r="I12" i="1"/>
  <c r="G12" i="1"/>
  <c r="L12" i="1" s="1"/>
  <c r="M12" i="1" s="1"/>
  <c r="N12" i="1" s="1"/>
  <c r="E12" i="1"/>
  <c r="K11" i="1"/>
  <c r="I11" i="1"/>
  <c r="G11" i="1"/>
  <c r="L11" i="1" s="1"/>
  <c r="M11" i="1" s="1"/>
  <c r="N11" i="1" s="1"/>
  <c r="E11" i="1"/>
  <c r="L10" i="1"/>
  <c r="M10" i="1" s="1"/>
  <c r="N10" i="1" s="1"/>
  <c r="K10" i="1"/>
  <c r="I10" i="1"/>
  <c r="G10" i="1"/>
  <c r="E10" i="1"/>
  <c r="K9" i="1"/>
  <c r="L9" i="1" s="1"/>
  <c r="M9" i="1" s="1"/>
  <c r="N9" i="1" s="1"/>
  <c r="I9" i="1"/>
  <c r="G9" i="1"/>
  <c r="E9" i="1"/>
  <c r="K8" i="1"/>
  <c r="I8" i="1"/>
  <c r="L8" i="1" s="1"/>
  <c r="M8" i="1" s="1"/>
  <c r="N8" i="1" s="1"/>
  <c r="G8" i="1"/>
  <c r="E8" i="1"/>
  <c r="K7" i="1"/>
  <c r="I7" i="1"/>
  <c r="G7" i="1"/>
  <c r="L7" i="1" s="1"/>
  <c r="M7" i="1" s="1"/>
  <c r="E7" i="1"/>
  <c r="K6" i="1"/>
  <c r="I6" i="1"/>
  <c r="G6" i="1"/>
  <c r="L6" i="1" s="1"/>
  <c r="M6" i="1" s="1"/>
  <c r="E6" i="1"/>
  <c r="N6" i="1" s="1"/>
  <c r="K5" i="1"/>
  <c r="I5" i="1"/>
  <c r="G5" i="1"/>
  <c r="L5" i="1" s="1"/>
  <c r="M5" i="1" s="1"/>
  <c r="E5" i="1"/>
  <c r="N29" i="1" l="1"/>
  <c r="N31" i="1"/>
  <c r="N5" i="1"/>
  <c r="N7" i="1"/>
  <c r="N38" i="1"/>
</calcChain>
</file>

<file path=xl/sharedStrings.xml><?xml version="1.0" encoding="utf-8"?>
<sst xmlns="http://schemas.openxmlformats.org/spreadsheetml/2006/main" count="211" uniqueCount="114">
  <si>
    <t>华东交通大学经济管理学院2020年硕士研究生复试情况一览表（MBA）</t>
  </si>
  <si>
    <t>专业（领域）名称： 工商管理    复试科目：面试政治，面试综合能力，面试英语         学院领导小组组长（签章）：         学院（章）：</t>
  </si>
  <si>
    <t>序号</t>
  </si>
  <si>
    <t>考生编号</t>
  </si>
  <si>
    <t>姓名</t>
  </si>
  <si>
    <t>初试成绩</t>
  </si>
  <si>
    <t>初试成绩折算（初试/3×70%）</t>
  </si>
  <si>
    <t>面试综合能力成绩</t>
  </si>
  <si>
    <t>面试综合能力成绩折算（面试综合×65%）</t>
  </si>
  <si>
    <t>面试英语成绩</t>
  </si>
  <si>
    <t>英语成绩折算（英语×20%）</t>
  </si>
  <si>
    <t>面试政治成绩</t>
  </si>
  <si>
    <t>政治成绩折算（政治×15%）</t>
  </si>
  <si>
    <t>复试成绩总和</t>
  </si>
  <si>
    <t>复试成绩折算小计（复试×30%）</t>
  </si>
  <si>
    <t>入学考试总成绩（初试折算+复试折算）</t>
  </si>
  <si>
    <t>排名</t>
  </si>
  <si>
    <t>同等学力加试</t>
  </si>
  <si>
    <t>一志愿/调剂</t>
  </si>
  <si>
    <t>学习形式</t>
  </si>
  <si>
    <t>是否录取</t>
  </si>
  <si>
    <t>科目名称一</t>
  </si>
  <si>
    <t>科目名称二</t>
  </si>
  <si>
    <t>104040125300064</t>
  </si>
  <si>
    <t>陈子涵</t>
  </si>
  <si>
    <t>调剂</t>
  </si>
  <si>
    <t>全日制</t>
  </si>
  <si>
    <t>拟录取</t>
  </si>
  <si>
    <t>103890251405218</t>
  </si>
  <si>
    <t>吴丽欣</t>
  </si>
  <si>
    <t>104210240630643</t>
  </si>
  <si>
    <t>刘颖</t>
  </si>
  <si>
    <t>104030125100864</t>
  </si>
  <si>
    <t>邹彪</t>
  </si>
  <si>
    <t>103350000921958</t>
  </si>
  <si>
    <t>方超</t>
  </si>
  <si>
    <t>104070125300168</t>
  </si>
  <si>
    <t>易昱君</t>
  </si>
  <si>
    <t>104040125300085</t>
  </si>
  <si>
    <t>金小芳</t>
  </si>
  <si>
    <t>非全日制</t>
  </si>
  <si>
    <t>104030125100292</t>
  </si>
  <si>
    <t>刘文龙</t>
  </si>
  <si>
    <t>103950251251718</t>
  </si>
  <si>
    <t>方圆</t>
  </si>
  <si>
    <t>104030125200363</t>
  </si>
  <si>
    <t>夏莹</t>
  </si>
  <si>
    <t>103860250715297</t>
  </si>
  <si>
    <t>黄逸凡</t>
  </si>
  <si>
    <t>106990441153373</t>
  </si>
  <si>
    <t>古琪丽</t>
  </si>
  <si>
    <t>104030125200953</t>
  </si>
  <si>
    <t>黄小娅</t>
  </si>
  <si>
    <t>104210070650055</t>
  </si>
  <si>
    <t>彭金宽</t>
  </si>
  <si>
    <t>104030125200546</t>
  </si>
  <si>
    <t>黄珍</t>
  </si>
  <si>
    <t>103860250715223</t>
  </si>
  <si>
    <t>陈康毅</t>
  </si>
  <si>
    <t>101250000007633</t>
  </si>
  <si>
    <t>岳宏瑜</t>
  </si>
  <si>
    <t>104210210610745</t>
  </si>
  <si>
    <t>李雅芯</t>
  </si>
  <si>
    <t>104210030200200</t>
  </si>
  <si>
    <t>黄曼玲</t>
  </si>
  <si>
    <t>103850251260203</t>
  </si>
  <si>
    <t>蔡舒怿</t>
  </si>
  <si>
    <t>104030125200805</t>
  </si>
  <si>
    <t>刘昱伶</t>
  </si>
  <si>
    <t>104030125300059</t>
  </si>
  <si>
    <t>何文刚</t>
  </si>
  <si>
    <t>104210020620624</t>
  </si>
  <si>
    <t>万纪文</t>
  </si>
  <si>
    <t>104030125200223</t>
  </si>
  <si>
    <t>张彦夫</t>
  </si>
  <si>
    <t>105880123401188</t>
  </si>
  <si>
    <t>翁明明</t>
  </si>
  <si>
    <t>104030125100137</t>
  </si>
  <si>
    <t>郑先鹏</t>
  </si>
  <si>
    <t>103860250716112</t>
  </si>
  <si>
    <t>仇少军</t>
  </si>
  <si>
    <t>104070125300233</t>
  </si>
  <si>
    <t>许琳</t>
  </si>
  <si>
    <t>104140125300617</t>
  </si>
  <si>
    <t>严永波</t>
  </si>
  <si>
    <t>104210210610734</t>
  </si>
  <si>
    <t>何灵云</t>
  </si>
  <si>
    <t>104030125200573</t>
  </si>
  <si>
    <t>周娜</t>
  </si>
  <si>
    <t>104030125200950</t>
  </si>
  <si>
    <t>冯齐峰</t>
  </si>
  <si>
    <t>104870000149490</t>
  </si>
  <si>
    <t>彭韵霖</t>
  </si>
  <si>
    <t>103860250715283</t>
  </si>
  <si>
    <t>张旭文</t>
  </si>
  <si>
    <t>104030125100205</t>
  </si>
  <si>
    <t>刘顺海</t>
  </si>
  <si>
    <t>101830252434082</t>
  </si>
  <si>
    <t>李春梅</t>
  </si>
  <si>
    <t>110780125600056</t>
  </si>
  <si>
    <t>郭水波</t>
  </si>
  <si>
    <t>104210030200152</t>
  </si>
  <si>
    <t>张佳钰</t>
  </si>
  <si>
    <t>104030125100133</t>
  </si>
  <si>
    <t>高琦</t>
  </si>
  <si>
    <t>104030125100231</t>
  </si>
  <si>
    <t>符文艳</t>
  </si>
  <si>
    <t>102690555060260</t>
  </si>
  <si>
    <t>李文娟</t>
  </si>
  <si>
    <t>104910330118471</t>
  </si>
  <si>
    <t>赵鸿飞</t>
  </si>
  <si>
    <t>士兵计划</t>
  </si>
  <si>
    <t>106130125100134</t>
  </si>
  <si>
    <t>张峥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</si>
</sst>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9" formatCode="0.0_ "/>
  </numFmts>
  <fonts count="15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_GB2312"/>
      <charset val="134"/>
    </font>
    <font>
      <sz val="12"/>
      <name val="宋体"/>
      <family val="3"/>
      <charset val="134"/>
    </font>
    <font>
      <sz val="12"/>
      <name val="仿宋_GB2312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9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47"/>
  <sheetViews>
    <sheetView tabSelected="1" zoomScale="85" zoomScaleNormal="85" workbookViewId="0">
      <selection activeCell="V5" sqref="V5"/>
    </sheetView>
  </sheetViews>
  <sheetFormatPr defaultColWidth="9" defaultRowHeight="13.5"/>
  <cols>
    <col min="1" max="1" width="3.75" style="4" customWidth="1"/>
    <col min="2" max="2" width="18.375" style="4" customWidth="1"/>
    <col min="3" max="3" width="9" style="4"/>
    <col min="4" max="4" width="7.25" style="4" customWidth="1"/>
    <col min="5" max="5" width="8.375" style="4" customWidth="1"/>
    <col min="6" max="6" width="7.625" style="4" customWidth="1"/>
    <col min="7" max="7" width="7.25" style="4" customWidth="1"/>
    <col min="8" max="8" width="7.5" style="4" customWidth="1"/>
    <col min="9" max="9" width="8" style="4" customWidth="1"/>
    <col min="10" max="10" width="7.625" style="4" customWidth="1"/>
    <col min="11" max="11" width="9" style="4"/>
    <col min="12" max="12" width="7.5" style="4" customWidth="1"/>
    <col min="13" max="13" width="7.625" style="4" customWidth="1"/>
    <col min="14" max="14" width="9" style="4"/>
    <col min="15" max="15" width="4.25" style="4" customWidth="1"/>
    <col min="16" max="16" width="4.375" style="4" customWidth="1"/>
    <col min="17" max="17" width="3.875" style="4" customWidth="1"/>
    <col min="18" max="18" width="6" style="4" customWidth="1"/>
    <col min="19" max="19" width="8" style="4" customWidth="1"/>
    <col min="20" max="20" width="7.125" style="4" customWidth="1"/>
    <col min="21" max="16383" width="9" style="4"/>
  </cols>
  <sheetData>
    <row r="1" spans="1:16383" s="1" customFormat="1" ht="53.25" customHeight="1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 s="2" customFormat="1" ht="33.75" customHeight="1">
      <c r="A2" s="9" t="s">
        <v>1</v>
      </c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6383" s="2" customFormat="1" ht="20.25">
      <c r="A3" s="12" t="s">
        <v>2</v>
      </c>
      <c r="B3" s="14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/>
      <c r="R3" s="11" t="s">
        <v>18</v>
      </c>
      <c r="S3" s="11" t="s">
        <v>19</v>
      </c>
      <c r="T3" s="11" t="s">
        <v>20</v>
      </c>
    </row>
    <row r="4" spans="1:16383" s="2" customFormat="1" ht="53.1" customHeight="1">
      <c r="A4" s="13"/>
      <c r="B4" s="14"/>
      <c r="C4" s="13"/>
      <c r="D4" s="13"/>
      <c r="E4" s="11"/>
      <c r="F4" s="15"/>
      <c r="G4" s="15"/>
      <c r="H4" s="13"/>
      <c r="I4" s="11"/>
      <c r="J4" s="15"/>
      <c r="K4" s="15"/>
      <c r="L4" s="11"/>
      <c r="M4" s="11"/>
      <c r="N4" s="11"/>
      <c r="O4" s="11"/>
      <c r="P4" s="5" t="s">
        <v>21</v>
      </c>
      <c r="Q4" s="5" t="s">
        <v>22</v>
      </c>
      <c r="R4" s="15"/>
      <c r="S4" s="15"/>
      <c r="T4" s="13"/>
    </row>
    <row r="5" spans="1:16383" s="2" customFormat="1" ht="20.25">
      <c r="A5" s="19">
        <v>1</v>
      </c>
      <c r="B5" s="20" t="s">
        <v>23</v>
      </c>
      <c r="C5" s="20" t="s">
        <v>24</v>
      </c>
      <c r="D5" s="20">
        <v>204</v>
      </c>
      <c r="E5" s="20">
        <f t="shared" ref="E5:E10" si="0">D5/3*0.7</f>
        <v>47.599999999999994</v>
      </c>
      <c r="F5" s="20">
        <v>83.6</v>
      </c>
      <c r="G5" s="20">
        <f t="shared" ref="G5:G10" si="1">F5*0.65</f>
        <v>54.339999999999996</v>
      </c>
      <c r="H5" s="20">
        <v>81.599999999999994</v>
      </c>
      <c r="I5" s="20">
        <f t="shared" ref="I5:I10" si="2">H5*0.2</f>
        <v>16.32</v>
      </c>
      <c r="J5" s="20">
        <v>77.2</v>
      </c>
      <c r="K5" s="20">
        <f t="shared" ref="K5:K10" si="3">J5*0.15</f>
        <v>11.58</v>
      </c>
      <c r="L5" s="20">
        <f t="shared" ref="L5:L10" si="4">G5+I5+K5</f>
        <v>82.24</v>
      </c>
      <c r="M5" s="20">
        <f t="shared" ref="M5:M10" si="5">L5*0.3</f>
        <v>24.671999999999997</v>
      </c>
      <c r="N5" s="20">
        <f t="shared" ref="N5:N10" si="6">E5+M5</f>
        <v>72.271999999999991</v>
      </c>
      <c r="O5" s="21">
        <v>1</v>
      </c>
      <c r="P5" s="22">
        <v>0</v>
      </c>
      <c r="Q5" s="22">
        <v>0</v>
      </c>
      <c r="R5" s="16" t="s">
        <v>25</v>
      </c>
      <c r="S5" s="17" t="s">
        <v>26</v>
      </c>
      <c r="T5" s="6" t="s">
        <v>27</v>
      </c>
      <c r="U5" s="4"/>
    </row>
    <row r="6" spans="1:16383" s="2" customFormat="1" ht="20.25">
      <c r="A6" s="19">
        <v>2</v>
      </c>
      <c r="B6" s="20" t="s">
        <v>28</v>
      </c>
      <c r="C6" s="20" t="s">
        <v>29</v>
      </c>
      <c r="D6" s="20">
        <v>196</v>
      </c>
      <c r="E6" s="20">
        <f t="shared" si="0"/>
        <v>45.733333333333327</v>
      </c>
      <c r="F6" s="20">
        <v>81</v>
      </c>
      <c r="G6" s="20">
        <f t="shared" si="1"/>
        <v>52.65</v>
      </c>
      <c r="H6" s="20">
        <v>72.2</v>
      </c>
      <c r="I6" s="20">
        <f t="shared" si="2"/>
        <v>14.440000000000001</v>
      </c>
      <c r="J6" s="20">
        <v>79.2</v>
      </c>
      <c r="K6" s="20">
        <f t="shared" si="3"/>
        <v>11.88</v>
      </c>
      <c r="L6" s="20">
        <f t="shared" si="4"/>
        <v>78.97</v>
      </c>
      <c r="M6" s="20">
        <f t="shared" si="5"/>
        <v>23.690999999999999</v>
      </c>
      <c r="N6" s="20">
        <f t="shared" si="6"/>
        <v>69.424333333333323</v>
      </c>
      <c r="O6" s="21">
        <v>2</v>
      </c>
      <c r="P6" s="22">
        <v>0</v>
      </c>
      <c r="Q6" s="22">
        <v>0</v>
      </c>
      <c r="R6" s="16" t="s">
        <v>25</v>
      </c>
      <c r="S6" s="17" t="s">
        <v>26</v>
      </c>
      <c r="T6" s="6" t="s">
        <v>27</v>
      </c>
      <c r="U6" s="4"/>
    </row>
    <row r="7" spans="1:16383" s="2" customFormat="1" ht="20.25">
      <c r="A7" s="19">
        <v>3</v>
      </c>
      <c r="B7" s="20" t="s">
        <v>30</v>
      </c>
      <c r="C7" s="20" t="s">
        <v>31</v>
      </c>
      <c r="D7" s="20">
        <v>187</v>
      </c>
      <c r="E7" s="20">
        <f t="shared" si="0"/>
        <v>43.633333333333333</v>
      </c>
      <c r="F7" s="20">
        <v>87</v>
      </c>
      <c r="G7" s="20">
        <f t="shared" si="1"/>
        <v>56.550000000000004</v>
      </c>
      <c r="H7" s="20">
        <v>80.2</v>
      </c>
      <c r="I7" s="20">
        <f t="shared" si="2"/>
        <v>16.040000000000003</v>
      </c>
      <c r="J7" s="20">
        <v>77</v>
      </c>
      <c r="K7" s="20">
        <f t="shared" si="3"/>
        <v>11.549999999999999</v>
      </c>
      <c r="L7" s="20">
        <f t="shared" si="4"/>
        <v>84.14</v>
      </c>
      <c r="M7" s="20">
        <f t="shared" si="5"/>
        <v>25.242000000000001</v>
      </c>
      <c r="N7" s="20">
        <f t="shared" si="6"/>
        <v>68.87533333333333</v>
      </c>
      <c r="O7" s="21">
        <v>3</v>
      </c>
      <c r="P7" s="22">
        <v>0</v>
      </c>
      <c r="Q7" s="22">
        <v>0</v>
      </c>
      <c r="R7" s="16" t="s">
        <v>25</v>
      </c>
      <c r="S7" s="17" t="s">
        <v>26</v>
      </c>
      <c r="T7" s="6" t="s">
        <v>27</v>
      </c>
      <c r="U7" s="4"/>
    </row>
    <row r="8" spans="1:16383" s="2" customFormat="1" ht="20.25">
      <c r="A8" s="19">
        <v>4</v>
      </c>
      <c r="B8" s="20" t="s">
        <v>32</v>
      </c>
      <c r="C8" s="20" t="s">
        <v>33</v>
      </c>
      <c r="D8" s="20">
        <v>189</v>
      </c>
      <c r="E8" s="20">
        <f t="shared" si="0"/>
        <v>44.099999999999994</v>
      </c>
      <c r="F8" s="20">
        <v>80.400000000000006</v>
      </c>
      <c r="G8" s="20">
        <f t="shared" si="1"/>
        <v>52.260000000000005</v>
      </c>
      <c r="H8" s="20">
        <v>64</v>
      </c>
      <c r="I8" s="20">
        <f t="shared" si="2"/>
        <v>12.8</v>
      </c>
      <c r="J8" s="20">
        <v>67.2</v>
      </c>
      <c r="K8" s="20">
        <f t="shared" si="3"/>
        <v>10.08</v>
      </c>
      <c r="L8" s="20">
        <f t="shared" si="4"/>
        <v>75.14</v>
      </c>
      <c r="M8" s="20">
        <f t="shared" si="5"/>
        <v>22.541999999999998</v>
      </c>
      <c r="N8" s="20">
        <f t="shared" si="6"/>
        <v>66.641999999999996</v>
      </c>
      <c r="O8" s="21">
        <v>4</v>
      </c>
      <c r="P8" s="22">
        <v>0</v>
      </c>
      <c r="Q8" s="22">
        <v>0</v>
      </c>
      <c r="R8" s="16" t="s">
        <v>25</v>
      </c>
      <c r="S8" s="17" t="s">
        <v>26</v>
      </c>
      <c r="T8" s="6" t="s">
        <v>27</v>
      </c>
      <c r="U8" s="4"/>
    </row>
    <row r="9" spans="1:16383" s="2" customFormat="1" ht="20.25">
      <c r="A9" s="19">
        <v>5</v>
      </c>
      <c r="B9" s="20" t="s">
        <v>34</v>
      </c>
      <c r="C9" s="20" t="s">
        <v>35</v>
      </c>
      <c r="D9" s="20">
        <v>186</v>
      </c>
      <c r="E9" s="20">
        <f t="shared" si="0"/>
        <v>43.4</v>
      </c>
      <c r="F9" s="20">
        <v>0</v>
      </c>
      <c r="G9" s="20">
        <f t="shared" si="1"/>
        <v>0</v>
      </c>
      <c r="H9" s="20">
        <v>0</v>
      </c>
      <c r="I9" s="20">
        <f t="shared" si="2"/>
        <v>0</v>
      </c>
      <c r="J9" s="20">
        <v>0</v>
      </c>
      <c r="K9" s="20">
        <f t="shared" si="3"/>
        <v>0</v>
      </c>
      <c r="L9" s="20">
        <f t="shared" si="4"/>
        <v>0</v>
      </c>
      <c r="M9" s="20">
        <f t="shared" si="5"/>
        <v>0</v>
      </c>
      <c r="N9" s="20">
        <f t="shared" si="6"/>
        <v>43.4</v>
      </c>
      <c r="O9" s="21">
        <v>5</v>
      </c>
      <c r="P9" s="22">
        <v>0</v>
      </c>
      <c r="Q9" s="22">
        <v>0</v>
      </c>
      <c r="R9" s="16" t="s">
        <v>25</v>
      </c>
      <c r="S9" s="17" t="s">
        <v>26</v>
      </c>
      <c r="T9" s="6"/>
      <c r="U9" s="4"/>
    </row>
    <row r="10" spans="1:16383" s="2" customFormat="1" ht="20.25">
      <c r="A10" s="19">
        <v>6</v>
      </c>
      <c r="B10" s="20" t="s">
        <v>36</v>
      </c>
      <c r="C10" s="20" t="s">
        <v>37</v>
      </c>
      <c r="D10" s="20">
        <v>178</v>
      </c>
      <c r="E10" s="20">
        <f t="shared" si="0"/>
        <v>41.533333333333331</v>
      </c>
      <c r="F10" s="20">
        <v>0</v>
      </c>
      <c r="G10" s="20">
        <f t="shared" si="1"/>
        <v>0</v>
      </c>
      <c r="H10" s="20">
        <v>0</v>
      </c>
      <c r="I10" s="20">
        <f t="shared" si="2"/>
        <v>0</v>
      </c>
      <c r="J10" s="20">
        <v>0</v>
      </c>
      <c r="K10" s="20">
        <f t="shared" si="3"/>
        <v>0</v>
      </c>
      <c r="L10" s="20">
        <f t="shared" si="4"/>
        <v>0</v>
      </c>
      <c r="M10" s="20">
        <f t="shared" si="5"/>
        <v>0</v>
      </c>
      <c r="N10" s="20">
        <f t="shared" si="6"/>
        <v>41.533333333333331</v>
      </c>
      <c r="O10" s="21">
        <v>6</v>
      </c>
      <c r="P10" s="22">
        <v>0</v>
      </c>
      <c r="Q10" s="22">
        <v>0</v>
      </c>
      <c r="R10" s="16" t="s">
        <v>25</v>
      </c>
      <c r="S10" s="17" t="s">
        <v>26</v>
      </c>
      <c r="T10" s="6"/>
      <c r="U10" s="4"/>
    </row>
    <row r="11" spans="1:16383" s="2" customFormat="1" ht="20.25">
      <c r="A11" s="19">
        <v>7</v>
      </c>
      <c r="B11" s="20" t="s">
        <v>38</v>
      </c>
      <c r="C11" s="20" t="s">
        <v>39</v>
      </c>
      <c r="D11" s="20">
        <v>182</v>
      </c>
      <c r="E11" s="20">
        <f t="shared" ref="E11:E47" si="7">D11/3*0.7</f>
        <v>42.466666666666661</v>
      </c>
      <c r="F11" s="20">
        <v>87.8</v>
      </c>
      <c r="G11" s="20">
        <f t="shared" ref="G11:G47" si="8">F11*0.65</f>
        <v>57.07</v>
      </c>
      <c r="H11" s="20">
        <v>86.2</v>
      </c>
      <c r="I11" s="20">
        <f t="shared" ref="I11:I47" si="9">H11*0.2</f>
        <v>17.240000000000002</v>
      </c>
      <c r="J11" s="20">
        <v>91.2</v>
      </c>
      <c r="K11" s="20">
        <f t="shared" ref="K11:K47" si="10">J11*0.15</f>
        <v>13.68</v>
      </c>
      <c r="L11" s="20">
        <f t="shared" ref="L11:L47" si="11">G11+I11+K11</f>
        <v>87.990000000000009</v>
      </c>
      <c r="M11" s="20">
        <f t="shared" ref="M11:M47" si="12">L11*0.3</f>
        <v>26.397000000000002</v>
      </c>
      <c r="N11" s="20">
        <f t="shared" ref="N11:N47" si="13">E11+M11</f>
        <v>68.86366666666666</v>
      </c>
      <c r="O11" s="21">
        <v>1</v>
      </c>
      <c r="P11" s="22">
        <v>0</v>
      </c>
      <c r="Q11" s="22">
        <v>0</v>
      </c>
      <c r="R11" s="16" t="s">
        <v>25</v>
      </c>
      <c r="S11" s="17" t="s">
        <v>40</v>
      </c>
      <c r="T11" s="6" t="s">
        <v>27</v>
      </c>
      <c r="U11" s="4"/>
    </row>
    <row r="12" spans="1:16383" s="2" customFormat="1" ht="20.25">
      <c r="A12" s="19">
        <v>8</v>
      </c>
      <c r="B12" s="20" t="s">
        <v>41</v>
      </c>
      <c r="C12" s="20" t="s">
        <v>42</v>
      </c>
      <c r="D12" s="20">
        <v>186</v>
      </c>
      <c r="E12" s="20">
        <f t="shared" si="7"/>
        <v>43.4</v>
      </c>
      <c r="F12" s="20">
        <v>85</v>
      </c>
      <c r="G12" s="20">
        <f t="shared" si="8"/>
        <v>55.25</v>
      </c>
      <c r="H12" s="20">
        <v>81.400000000000006</v>
      </c>
      <c r="I12" s="20">
        <f t="shared" si="9"/>
        <v>16.28</v>
      </c>
      <c r="J12" s="20">
        <v>78</v>
      </c>
      <c r="K12" s="20">
        <f t="shared" si="10"/>
        <v>11.7</v>
      </c>
      <c r="L12" s="20">
        <f t="shared" si="11"/>
        <v>83.23</v>
      </c>
      <c r="M12" s="20">
        <f t="shared" si="12"/>
        <v>24.969000000000001</v>
      </c>
      <c r="N12" s="20">
        <f t="shared" si="13"/>
        <v>68.369</v>
      </c>
      <c r="O12" s="21">
        <v>2</v>
      </c>
      <c r="P12" s="22">
        <v>0</v>
      </c>
      <c r="Q12" s="22">
        <v>0</v>
      </c>
      <c r="R12" s="16" t="s">
        <v>25</v>
      </c>
      <c r="S12" s="17" t="s">
        <v>40</v>
      </c>
      <c r="T12" s="6" t="s">
        <v>27</v>
      </c>
      <c r="U12" s="4"/>
    </row>
    <row r="13" spans="1:16383" s="2" customFormat="1" ht="20.25">
      <c r="A13" s="19">
        <v>9</v>
      </c>
      <c r="B13" s="20" t="s">
        <v>43</v>
      </c>
      <c r="C13" s="20" t="s">
        <v>44</v>
      </c>
      <c r="D13" s="20">
        <v>181</v>
      </c>
      <c r="E13" s="20">
        <f t="shared" si="7"/>
        <v>42.233333333333334</v>
      </c>
      <c r="F13" s="20">
        <v>86.8</v>
      </c>
      <c r="G13" s="20">
        <f t="shared" si="8"/>
        <v>56.42</v>
      </c>
      <c r="H13" s="20">
        <v>85.4</v>
      </c>
      <c r="I13" s="20">
        <f t="shared" si="9"/>
        <v>17.080000000000002</v>
      </c>
      <c r="J13" s="20">
        <v>87</v>
      </c>
      <c r="K13" s="20">
        <f t="shared" si="10"/>
        <v>13.049999999999999</v>
      </c>
      <c r="L13" s="20">
        <f t="shared" si="11"/>
        <v>86.55</v>
      </c>
      <c r="M13" s="20">
        <f t="shared" si="12"/>
        <v>25.965</v>
      </c>
      <c r="N13" s="20">
        <f t="shared" si="13"/>
        <v>68.198333333333338</v>
      </c>
      <c r="O13" s="21">
        <v>3</v>
      </c>
      <c r="P13" s="22">
        <v>0</v>
      </c>
      <c r="Q13" s="22">
        <v>0</v>
      </c>
      <c r="R13" s="16" t="s">
        <v>25</v>
      </c>
      <c r="S13" s="17" t="s">
        <v>40</v>
      </c>
      <c r="T13" s="6" t="s">
        <v>27</v>
      </c>
      <c r="U13" s="4"/>
    </row>
    <row r="14" spans="1:16383" s="2" customFormat="1" ht="20.25">
      <c r="A14" s="19">
        <v>10</v>
      </c>
      <c r="B14" s="20" t="s">
        <v>45</v>
      </c>
      <c r="C14" s="20" t="s">
        <v>46</v>
      </c>
      <c r="D14" s="20">
        <v>180</v>
      </c>
      <c r="E14" s="20">
        <f t="shared" si="7"/>
        <v>42</v>
      </c>
      <c r="F14" s="20">
        <v>86.2</v>
      </c>
      <c r="G14" s="20">
        <f t="shared" si="8"/>
        <v>56.03</v>
      </c>
      <c r="H14" s="20">
        <v>87</v>
      </c>
      <c r="I14" s="20">
        <f t="shared" si="9"/>
        <v>17.400000000000002</v>
      </c>
      <c r="J14" s="20">
        <v>84.2</v>
      </c>
      <c r="K14" s="20">
        <f t="shared" si="10"/>
        <v>12.63</v>
      </c>
      <c r="L14" s="20">
        <f t="shared" si="11"/>
        <v>86.06</v>
      </c>
      <c r="M14" s="20">
        <f t="shared" si="12"/>
        <v>25.818000000000001</v>
      </c>
      <c r="N14" s="20">
        <f t="shared" si="13"/>
        <v>67.817999999999998</v>
      </c>
      <c r="O14" s="21">
        <v>4</v>
      </c>
      <c r="P14" s="22">
        <v>0</v>
      </c>
      <c r="Q14" s="22">
        <v>0</v>
      </c>
      <c r="R14" s="16" t="s">
        <v>25</v>
      </c>
      <c r="S14" s="17" t="s">
        <v>40</v>
      </c>
      <c r="T14" s="6" t="s">
        <v>27</v>
      </c>
      <c r="U14" s="4"/>
    </row>
    <row r="15" spans="1:16383" s="2" customFormat="1" ht="20.25">
      <c r="A15" s="19">
        <v>11</v>
      </c>
      <c r="B15" s="20" t="s">
        <v>47</v>
      </c>
      <c r="C15" s="20" t="s">
        <v>48</v>
      </c>
      <c r="D15" s="20">
        <v>181</v>
      </c>
      <c r="E15" s="20">
        <f t="shared" si="7"/>
        <v>42.233333333333334</v>
      </c>
      <c r="F15" s="20">
        <v>83.6</v>
      </c>
      <c r="G15" s="20">
        <f t="shared" si="8"/>
        <v>54.339999999999996</v>
      </c>
      <c r="H15" s="20">
        <v>83.4</v>
      </c>
      <c r="I15" s="20">
        <f t="shared" si="9"/>
        <v>16.680000000000003</v>
      </c>
      <c r="J15" s="20">
        <v>85</v>
      </c>
      <c r="K15" s="20">
        <f t="shared" si="10"/>
        <v>12.75</v>
      </c>
      <c r="L15" s="20">
        <f t="shared" si="11"/>
        <v>83.77</v>
      </c>
      <c r="M15" s="20">
        <f t="shared" si="12"/>
        <v>25.130999999999997</v>
      </c>
      <c r="N15" s="20">
        <f t="shared" si="13"/>
        <v>67.364333333333335</v>
      </c>
      <c r="O15" s="21">
        <v>5</v>
      </c>
      <c r="P15" s="22">
        <v>0</v>
      </c>
      <c r="Q15" s="22">
        <v>0</v>
      </c>
      <c r="R15" s="16" t="s">
        <v>25</v>
      </c>
      <c r="S15" s="17" t="s">
        <v>40</v>
      </c>
      <c r="T15" s="6" t="s">
        <v>27</v>
      </c>
      <c r="U15" s="4"/>
    </row>
    <row r="16" spans="1:16383" s="2" customFormat="1" ht="20.25">
      <c r="A16" s="19">
        <v>12</v>
      </c>
      <c r="B16" s="20" t="s">
        <v>49</v>
      </c>
      <c r="C16" s="20" t="s">
        <v>50</v>
      </c>
      <c r="D16" s="20">
        <v>178</v>
      </c>
      <c r="E16" s="20">
        <f t="shared" si="7"/>
        <v>41.533333333333331</v>
      </c>
      <c r="F16" s="20">
        <v>82</v>
      </c>
      <c r="G16" s="20">
        <f t="shared" si="8"/>
        <v>53.300000000000004</v>
      </c>
      <c r="H16" s="20">
        <v>92.8</v>
      </c>
      <c r="I16" s="20">
        <f t="shared" si="9"/>
        <v>18.559999999999999</v>
      </c>
      <c r="J16" s="20">
        <v>88.2</v>
      </c>
      <c r="K16" s="20">
        <f t="shared" si="10"/>
        <v>13.23</v>
      </c>
      <c r="L16" s="20">
        <f t="shared" si="11"/>
        <v>85.09</v>
      </c>
      <c r="M16" s="20">
        <f t="shared" si="12"/>
        <v>25.527000000000001</v>
      </c>
      <c r="N16" s="20">
        <f t="shared" si="13"/>
        <v>67.060333333333332</v>
      </c>
      <c r="O16" s="21">
        <v>6</v>
      </c>
      <c r="P16" s="22">
        <v>0</v>
      </c>
      <c r="Q16" s="22">
        <v>0</v>
      </c>
      <c r="R16" s="16" t="s">
        <v>25</v>
      </c>
      <c r="S16" s="17" t="s">
        <v>40</v>
      </c>
      <c r="T16" s="6" t="s">
        <v>27</v>
      </c>
      <c r="U16" s="4"/>
    </row>
    <row r="17" spans="1:21" s="3" customFormat="1" ht="20.25">
      <c r="A17" s="19">
        <v>13</v>
      </c>
      <c r="B17" s="20" t="s">
        <v>51</v>
      </c>
      <c r="C17" s="20" t="s">
        <v>52</v>
      </c>
      <c r="D17" s="20">
        <v>180</v>
      </c>
      <c r="E17" s="20">
        <f t="shared" si="7"/>
        <v>42</v>
      </c>
      <c r="F17" s="20">
        <v>80.599999999999994</v>
      </c>
      <c r="G17" s="20">
        <f t="shared" si="8"/>
        <v>52.39</v>
      </c>
      <c r="H17" s="20">
        <v>86</v>
      </c>
      <c r="I17" s="20">
        <f t="shared" si="9"/>
        <v>17.2</v>
      </c>
      <c r="J17" s="20">
        <v>86</v>
      </c>
      <c r="K17" s="20">
        <f t="shared" si="10"/>
        <v>12.9</v>
      </c>
      <c r="L17" s="20">
        <f t="shared" si="11"/>
        <v>82.490000000000009</v>
      </c>
      <c r="M17" s="20">
        <f t="shared" si="12"/>
        <v>24.747000000000003</v>
      </c>
      <c r="N17" s="20">
        <f t="shared" si="13"/>
        <v>66.747</v>
      </c>
      <c r="O17" s="21">
        <v>7</v>
      </c>
      <c r="P17" s="22">
        <v>0</v>
      </c>
      <c r="Q17" s="22">
        <v>0</v>
      </c>
      <c r="R17" s="16" t="s">
        <v>25</v>
      </c>
      <c r="S17" s="17" t="s">
        <v>40</v>
      </c>
      <c r="T17" s="6" t="s">
        <v>27</v>
      </c>
      <c r="U17" s="24"/>
    </row>
    <row r="18" spans="1:21" s="2" customFormat="1" ht="20.25">
      <c r="A18" s="19">
        <v>14</v>
      </c>
      <c r="B18" s="20" t="s">
        <v>53</v>
      </c>
      <c r="C18" s="20" t="s">
        <v>54</v>
      </c>
      <c r="D18" s="20">
        <v>180</v>
      </c>
      <c r="E18" s="20">
        <f t="shared" si="7"/>
        <v>42</v>
      </c>
      <c r="F18" s="20">
        <v>81.599999999999994</v>
      </c>
      <c r="G18" s="20">
        <f t="shared" si="8"/>
        <v>53.04</v>
      </c>
      <c r="H18" s="20">
        <v>79.2</v>
      </c>
      <c r="I18" s="20">
        <f t="shared" si="9"/>
        <v>15.840000000000002</v>
      </c>
      <c r="J18" s="20">
        <v>84</v>
      </c>
      <c r="K18" s="20">
        <f t="shared" si="10"/>
        <v>12.6</v>
      </c>
      <c r="L18" s="20">
        <f t="shared" si="11"/>
        <v>81.47999999999999</v>
      </c>
      <c r="M18" s="20">
        <f t="shared" si="12"/>
        <v>24.443999999999996</v>
      </c>
      <c r="N18" s="20">
        <f t="shared" si="13"/>
        <v>66.443999999999988</v>
      </c>
      <c r="O18" s="21">
        <v>8</v>
      </c>
      <c r="P18" s="22">
        <v>0</v>
      </c>
      <c r="Q18" s="22">
        <v>0</v>
      </c>
      <c r="R18" s="16" t="s">
        <v>25</v>
      </c>
      <c r="S18" s="17" t="s">
        <v>40</v>
      </c>
      <c r="T18" s="6" t="s">
        <v>27</v>
      </c>
      <c r="U18" s="4"/>
    </row>
    <row r="19" spans="1:21" s="2" customFormat="1" ht="20.25">
      <c r="A19" s="19">
        <v>15</v>
      </c>
      <c r="B19" s="20" t="s">
        <v>55</v>
      </c>
      <c r="C19" s="20" t="s">
        <v>56</v>
      </c>
      <c r="D19" s="20">
        <v>179</v>
      </c>
      <c r="E19" s="20">
        <f t="shared" si="7"/>
        <v>41.766666666666666</v>
      </c>
      <c r="F19" s="20">
        <v>81.400000000000006</v>
      </c>
      <c r="G19" s="20">
        <f t="shared" si="8"/>
        <v>52.910000000000004</v>
      </c>
      <c r="H19" s="20">
        <v>81</v>
      </c>
      <c r="I19" s="20">
        <f t="shared" si="9"/>
        <v>16.2</v>
      </c>
      <c r="J19" s="20">
        <v>78</v>
      </c>
      <c r="K19" s="20">
        <f t="shared" si="10"/>
        <v>11.7</v>
      </c>
      <c r="L19" s="20">
        <f t="shared" si="11"/>
        <v>80.81</v>
      </c>
      <c r="M19" s="20">
        <f t="shared" si="12"/>
        <v>24.242999999999999</v>
      </c>
      <c r="N19" s="20">
        <f t="shared" si="13"/>
        <v>66.009666666666661</v>
      </c>
      <c r="O19" s="21">
        <v>9</v>
      </c>
      <c r="P19" s="22">
        <v>0</v>
      </c>
      <c r="Q19" s="22">
        <v>0</v>
      </c>
      <c r="R19" s="16" t="s">
        <v>25</v>
      </c>
      <c r="S19" s="17" t="s">
        <v>40</v>
      </c>
      <c r="T19" s="6" t="s">
        <v>27</v>
      </c>
      <c r="U19" s="4"/>
    </row>
    <row r="20" spans="1:21" s="2" customFormat="1" ht="20.25">
      <c r="A20" s="19">
        <v>16</v>
      </c>
      <c r="B20" s="20" t="s">
        <v>57</v>
      </c>
      <c r="C20" s="20" t="s">
        <v>58</v>
      </c>
      <c r="D20" s="20">
        <v>178</v>
      </c>
      <c r="E20" s="20">
        <f t="shared" si="7"/>
        <v>41.533333333333331</v>
      </c>
      <c r="F20" s="20">
        <v>81.2</v>
      </c>
      <c r="G20" s="20">
        <f t="shared" si="8"/>
        <v>52.78</v>
      </c>
      <c r="H20" s="20">
        <v>71.400000000000006</v>
      </c>
      <c r="I20" s="20">
        <f t="shared" si="9"/>
        <v>14.280000000000001</v>
      </c>
      <c r="J20" s="20">
        <v>78.2</v>
      </c>
      <c r="K20" s="20">
        <f t="shared" si="10"/>
        <v>11.73</v>
      </c>
      <c r="L20" s="20">
        <f t="shared" si="11"/>
        <v>78.790000000000006</v>
      </c>
      <c r="M20" s="20">
        <f t="shared" si="12"/>
        <v>23.637</v>
      </c>
      <c r="N20" s="20">
        <f t="shared" si="13"/>
        <v>65.170333333333332</v>
      </c>
      <c r="O20" s="21">
        <v>10</v>
      </c>
      <c r="P20" s="22">
        <v>0</v>
      </c>
      <c r="Q20" s="22">
        <v>0</v>
      </c>
      <c r="R20" s="16" t="s">
        <v>25</v>
      </c>
      <c r="S20" s="17" t="s">
        <v>40</v>
      </c>
      <c r="T20" s="6" t="s">
        <v>27</v>
      </c>
      <c r="U20" s="4"/>
    </row>
    <row r="21" spans="1:21" s="2" customFormat="1" ht="20.25">
      <c r="A21" s="19">
        <v>17</v>
      </c>
      <c r="B21" s="20" t="s">
        <v>59</v>
      </c>
      <c r="C21" s="20" t="s">
        <v>60</v>
      </c>
      <c r="D21" s="20">
        <v>180</v>
      </c>
      <c r="E21" s="20">
        <f t="shared" si="7"/>
        <v>42</v>
      </c>
      <c r="F21" s="20">
        <v>76.599999999999994</v>
      </c>
      <c r="G21" s="20">
        <f t="shared" si="8"/>
        <v>49.79</v>
      </c>
      <c r="H21" s="20">
        <v>74.599999999999994</v>
      </c>
      <c r="I21" s="20">
        <f t="shared" si="9"/>
        <v>14.92</v>
      </c>
      <c r="J21" s="20">
        <v>78.2</v>
      </c>
      <c r="K21" s="20">
        <f t="shared" si="10"/>
        <v>11.73</v>
      </c>
      <c r="L21" s="20">
        <f t="shared" si="11"/>
        <v>76.44</v>
      </c>
      <c r="M21" s="20">
        <f t="shared" si="12"/>
        <v>22.931999999999999</v>
      </c>
      <c r="N21" s="20">
        <f t="shared" si="13"/>
        <v>64.932000000000002</v>
      </c>
      <c r="O21" s="21">
        <v>11</v>
      </c>
      <c r="P21" s="22">
        <v>0</v>
      </c>
      <c r="Q21" s="22">
        <v>0</v>
      </c>
      <c r="R21" s="16" t="s">
        <v>25</v>
      </c>
      <c r="S21" s="17" t="s">
        <v>40</v>
      </c>
      <c r="T21" s="6" t="s">
        <v>27</v>
      </c>
      <c r="U21" s="4"/>
    </row>
    <row r="22" spans="1:21" s="2" customFormat="1" ht="20.25">
      <c r="A22" s="19">
        <v>18</v>
      </c>
      <c r="B22" s="20" t="s">
        <v>61</v>
      </c>
      <c r="C22" s="20" t="s">
        <v>62</v>
      </c>
      <c r="D22" s="20">
        <v>202</v>
      </c>
      <c r="E22" s="20">
        <f t="shared" si="7"/>
        <v>47.133333333333326</v>
      </c>
      <c r="F22" s="20">
        <v>0</v>
      </c>
      <c r="G22" s="20">
        <f t="shared" si="8"/>
        <v>0</v>
      </c>
      <c r="H22" s="20">
        <v>0</v>
      </c>
      <c r="I22" s="20">
        <f t="shared" si="9"/>
        <v>0</v>
      </c>
      <c r="J22" s="20">
        <v>0</v>
      </c>
      <c r="K22" s="20">
        <f t="shared" si="10"/>
        <v>0</v>
      </c>
      <c r="L22" s="20">
        <f t="shared" si="11"/>
        <v>0</v>
      </c>
      <c r="M22" s="20">
        <f t="shared" si="12"/>
        <v>0</v>
      </c>
      <c r="N22" s="20">
        <f t="shared" si="13"/>
        <v>47.133333333333326</v>
      </c>
      <c r="O22" s="21">
        <v>12</v>
      </c>
      <c r="P22" s="22">
        <v>0</v>
      </c>
      <c r="Q22" s="22">
        <v>0</v>
      </c>
      <c r="R22" s="16" t="s">
        <v>25</v>
      </c>
      <c r="S22" s="17" t="s">
        <v>40</v>
      </c>
      <c r="T22" s="6"/>
      <c r="U22" s="4"/>
    </row>
    <row r="23" spans="1:21" s="2" customFormat="1" ht="20.25">
      <c r="A23" s="19">
        <v>19</v>
      </c>
      <c r="B23" s="20" t="s">
        <v>63</v>
      </c>
      <c r="C23" s="20" t="s">
        <v>64</v>
      </c>
      <c r="D23" s="20">
        <v>195</v>
      </c>
      <c r="E23" s="20">
        <f t="shared" si="7"/>
        <v>45.5</v>
      </c>
      <c r="F23" s="20">
        <v>0</v>
      </c>
      <c r="G23" s="20">
        <f t="shared" si="8"/>
        <v>0</v>
      </c>
      <c r="H23" s="20">
        <v>0</v>
      </c>
      <c r="I23" s="20">
        <f t="shared" si="9"/>
        <v>0</v>
      </c>
      <c r="J23" s="20">
        <v>0</v>
      </c>
      <c r="K23" s="20">
        <f t="shared" si="10"/>
        <v>0</v>
      </c>
      <c r="L23" s="20">
        <f t="shared" si="11"/>
        <v>0</v>
      </c>
      <c r="M23" s="20">
        <f t="shared" si="12"/>
        <v>0</v>
      </c>
      <c r="N23" s="20">
        <f t="shared" si="13"/>
        <v>45.5</v>
      </c>
      <c r="O23" s="21">
        <v>13</v>
      </c>
      <c r="P23" s="22">
        <v>0</v>
      </c>
      <c r="Q23" s="22">
        <v>0</v>
      </c>
      <c r="R23" s="16" t="s">
        <v>25</v>
      </c>
      <c r="S23" s="17" t="s">
        <v>40</v>
      </c>
      <c r="T23" s="6"/>
      <c r="U23" s="4"/>
    </row>
    <row r="24" spans="1:21" s="2" customFormat="1" ht="20.25">
      <c r="A24" s="19">
        <v>20</v>
      </c>
      <c r="B24" s="20" t="s">
        <v>65</v>
      </c>
      <c r="C24" s="20" t="s">
        <v>66</v>
      </c>
      <c r="D24" s="20">
        <v>194</v>
      </c>
      <c r="E24" s="20">
        <f t="shared" si="7"/>
        <v>45.266666666666666</v>
      </c>
      <c r="F24" s="20">
        <v>0</v>
      </c>
      <c r="G24" s="20">
        <f t="shared" si="8"/>
        <v>0</v>
      </c>
      <c r="H24" s="20">
        <v>0</v>
      </c>
      <c r="I24" s="20">
        <f t="shared" si="9"/>
        <v>0</v>
      </c>
      <c r="J24" s="20">
        <v>0</v>
      </c>
      <c r="K24" s="20">
        <f t="shared" si="10"/>
        <v>0</v>
      </c>
      <c r="L24" s="20">
        <f t="shared" si="11"/>
        <v>0</v>
      </c>
      <c r="M24" s="20">
        <f t="shared" si="12"/>
        <v>0</v>
      </c>
      <c r="N24" s="20">
        <f t="shared" si="13"/>
        <v>45.266666666666666</v>
      </c>
      <c r="O24" s="21">
        <v>14</v>
      </c>
      <c r="P24" s="22">
        <v>0</v>
      </c>
      <c r="Q24" s="22">
        <v>0</v>
      </c>
      <c r="R24" s="16" t="s">
        <v>25</v>
      </c>
      <c r="S24" s="17" t="s">
        <v>40</v>
      </c>
      <c r="T24" s="6"/>
      <c r="U24" s="4"/>
    </row>
    <row r="25" spans="1:21" s="2" customFormat="1" ht="20.25">
      <c r="A25" s="19">
        <v>21</v>
      </c>
      <c r="B25" s="20" t="s">
        <v>67</v>
      </c>
      <c r="C25" s="20" t="s">
        <v>68</v>
      </c>
      <c r="D25" s="20">
        <v>193</v>
      </c>
      <c r="E25" s="20">
        <f t="shared" si="7"/>
        <v>45.033333333333324</v>
      </c>
      <c r="F25" s="20">
        <v>0</v>
      </c>
      <c r="G25" s="20">
        <f t="shared" si="8"/>
        <v>0</v>
      </c>
      <c r="H25" s="20">
        <v>0</v>
      </c>
      <c r="I25" s="20">
        <f t="shared" si="9"/>
        <v>0</v>
      </c>
      <c r="J25" s="20">
        <v>0</v>
      </c>
      <c r="K25" s="20">
        <f t="shared" si="10"/>
        <v>0</v>
      </c>
      <c r="L25" s="20">
        <f t="shared" si="11"/>
        <v>0</v>
      </c>
      <c r="M25" s="20">
        <f t="shared" si="12"/>
        <v>0</v>
      </c>
      <c r="N25" s="20">
        <f t="shared" si="13"/>
        <v>45.033333333333324</v>
      </c>
      <c r="O25" s="21">
        <v>15</v>
      </c>
      <c r="P25" s="22">
        <v>0</v>
      </c>
      <c r="Q25" s="22">
        <v>0</v>
      </c>
      <c r="R25" s="16" t="s">
        <v>25</v>
      </c>
      <c r="S25" s="17" t="s">
        <v>40</v>
      </c>
      <c r="T25" s="6"/>
      <c r="U25" s="4"/>
    </row>
    <row r="26" spans="1:21" s="2" customFormat="1" ht="20.25">
      <c r="A26" s="19">
        <v>22</v>
      </c>
      <c r="B26" s="20" t="s">
        <v>69</v>
      </c>
      <c r="C26" s="20" t="s">
        <v>70</v>
      </c>
      <c r="D26" s="20">
        <v>193</v>
      </c>
      <c r="E26" s="20">
        <f t="shared" si="7"/>
        <v>45.033333333333324</v>
      </c>
      <c r="F26" s="20">
        <v>0</v>
      </c>
      <c r="G26" s="20">
        <f t="shared" si="8"/>
        <v>0</v>
      </c>
      <c r="H26" s="20">
        <v>0</v>
      </c>
      <c r="I26" s="20">
        <f t="shared" si="9"/>
        <v>0</v>
      </c>
      <c r="J26" s="20">
        <v>0</v>
      </c>
      <c r="K26" s="20">
        <f t="shared" si="10"/>
        <v>0</v>
      </c>
      <c r="L26" s="20">
        <f t="shared" si="11"/>
        <v>0</v>
      </c>
      <c r="M26" s="20">
        <f t="shared" si="12"/>
        <v>0</v>
      </c>
      <c r="N26" s="20">
        <f t="shared" si="13"/>
        <v>45.033333333333324</v>
      </c>
      <c r="O26" s="21">
        <v>16</v>
      </c>
      <c r="P26" s="22">
        <v>0</v>
      </c>
      <c r="Q26" s="22">
        <v>0</v>
      </c>
      <c r="R26" s="16" t="s">
        <v>25</v>
      </c>
      <c r="S26" s="17" t="s">
        <v>40</v>
      </c>
      <c r="T26" s="6"/>
      <c r="U26" s="4"/>
    </row>
    <row r="27" spans="1:21" s="2" customFormat="1" ht="20.25">
      <c r="A27" s="19">
        <v>23</v>
      </c>
      <c r="B27" s="20" t="s">
        <v>71</v>
      </c>
      <c r="C27" s="20" t="s">
        <v>72</v>
      </c>
      <c r="D27" s="20">
        <v>191</v>
      </c>
      <c r="E27" s="20">
        <f t="shared" si="7"/>
        <v>44.566666666666663</v>
      </c>
      <c r="F27" s="20">
        <v>0</v>
      </c>
      <c r="G27" s="20">
        <f t="shared" si="8"/>
        <v>0</v>
      </c>
      <c r="H27" s="20">
        <v>0</v>
      </c>
      <c r="I27" s="20">
        <f t="shared" si="9"/>
        <v>0</v>
      </c>
      <c r="J27" s="20">
        <v>0</v>
      </c>
      <c r="K27" s="20">
        <f t="shared" si="10"/>
        <v>0</v>
      </c>
      <c r="L27" s="20">
        <f t="shared" si="11"/>
        <v>0</v>
      </c>
      <c r="M27" s="20">
        <f t="shared" si="12"/>
        <v>0</v>
      </c>
      <c r="N27" s="20">
        <f t="shared" si="13"/>
        <v>44.566666666666663</v>
      </c>
      <c r="O27" s="21">
        <v>17</v>
      </c>
      <c r="P27" s="22">
        <v>0</v>
      </c>
      <c r="Q27" s="22">
        <v>0</v>
      </c>
      <c r="R27" s="16" t="s">
        <v>25</v>
      </c>
      <c r="S27" s="17" t="s">
        <v>40</v>
      </c>
      <c r="T27" s="6"/>
      <c r="U27" s="4"/>
    </row>
    <row r="28" spans="1:21" s="2" customFormat="1" ht="20.25">
      <c r="A28" s="19">
        <v>24</v>
      </c>
      <c r="B28" s="20" t="s">
        <v>73</v>
      </c>
      <c r="C28" s="20" t="s">
        <v>74</v>
      </c>
      <c r="D28" s="20">
        <v>190</v>
      </c>
      <c r="E28" s="20">
        <f t="shared" si="7"/>
        <v>44.333333333333336</v>
      </c>
      <c r="F28" s="20">
        <v>0</v>
      </c>
      <c r="G28" s="20">
        <f t="shared" si="8"/>
        <v>0</v>
      </c>
      <c r="H28" s="20">
        <v>0</v>
      </c>
      <c r="I28" s="20">
        <f t="shared" si="9"/>
        <v>0</v>
      </c>
      <c r="J28" s="20">
        <v>0</v>
      </c>
      <c r="K28" s="20">
        <f t="shared" si="10"/>
        <v>0</v>
      </c>
      <c r="L28" s="20">
        <f t="shared" si="11"/>
        <v>0</v>
      </c>
      <c r="M28" s="20">
        <f t="shared" si="12"/>
        <v>0</v>
      </c>
      <c r="N28" s="20">
        <f t="shared" si="13"/>
        <v>44.333333333333336</v>
      </c>
      <c r="O28" s="21">
        <v>18</v>
      </c>
      <c r="P28" s="22">
        <v>0</v>
      </c>
      <c r="Q28" s="22">
        <v>0</v>
      </c>
      <c r="R28" s="16" t="s">
        <v>25</v>
      </c>
      <c r="S28" s="17" t="s">
        <v>40</v>
      </c>
      <c r="T28" s="6"/>
      <c r="U28" s="4"/>
    </row>
    <row r="29" spans="1:21" s="2" customFormat="1" ht="20.25">
      <c r="A29" s="19">
        <v>25</v>
      </c>
      <c r="B29" s="20" t="s">
        <v>75</v>
      </c>
      <c r="C29" s="20" t="s">
        <v>76</v>
      </c>
      <c r="D29" s="20">
        <v>187</v>
      </c>
      <c r="E29" s="20">
        <f t="shared" si="7"/>
        <v>43.633333333333333</v>
      </c>
      <c r="F29" s="20">
        <v>0</v>
      </c>
      <c r="G29" s="20">
        <f t="shared" si="8"/>
        <v>0</v>
      </c>
      <c r="H29" s="20">
        <v>0</v>
      </c>
      <c r="I29" s="20">
        <f t="shared" si="9"/>
        <v>0</v>
      </c>
      <c r="J29" s="20">
        <v>0</v>
      </c>
      <c r="K29" s="20">
        <f t="shared" si="10"/>
        <v>0</v>
      </c>
      <c r="L29" s="20">
        <f t="shared" si="11"/>
        <v>0</v>
      </c>
      <c r="M29" s="20">
        <f t="shared" si="12"/>
        <v>0</v>
      </c>
      <c r="N29" s="20">
        <f t="shared" si="13"/>
        <v>43.633333333333333</v>
      </c>
      <c r="O29" s="21">
        <v>19</v>
      </c>
      <c r="P29" s="22">
        <v>0</v>
      </c>
      <c r="Q29" s="22">
        <v>0</v>
      </c>
      <c r="R29" s="16" t="s">
        <v>25</v>
      </c>
      <c r="S29" s="17" t="s">
        <v>40</v>
      </c>
      <c r="T29" s="6"/>
      <c r="U29" s="4"/>
    </row>
    <row r="30" spans="1:21" s="2" customFormat="1" ht="20.25">
      <c r="A30" s="19">
        <v>26</v>
      </c>
      <c r="B30" s="20" t="s">
        <v>77</v>
      </c>
      <c r="C30" s="20" t="s">
        <v>78</v>
      </c>
      <c r="D30" s="20">
        <v>187</v>
      </c>
      <c r="E30" s="20">
        <f t="shared" si="7"/>
        <v>43.633333333333333</v>
      </c>
      <c r="F30" s="20">
        <v>0</v>
      </c>
      <c r="G30" s="20">
        <f t="shared" si="8"/>
        <v>0</v>
      </c>
      <c r="H30" s="20">
        <v>0</v>
      </c>
      <c r="I30" s="20">
        <f t="shared" si="9"/>
        <v>0</v>
      </c>
      <c r="J30" s="20">
        <v>0</v>
      </c>
      <c r="K30" s="20">
        <f t="shared" si="10"/>
        <v>0</v>
      </c>
      <c r="L30" s="20">
        <f t="shared" si="11"/>
        <v>0</v>
      </c>
      <c r="M30" s="20">
        <f t="shared" si="12"/>
        <v>0</v>
      </c>
      <c r="N30" s="20">
        <f t="shared" si="13"/>
        <v>43.633333333333333</v>
      </c>
      <c r="O30" s="21">
        <v>20</v>
      </c>
      <c r="P30" s="22">
        <v>0</v>
      </c>
      <c r="Q30" s="22">
        <v>0</v>
      </c>
      <c r="R30" s="16" t="s">
        <v>25</v>
      </c>
      <c r="S30" s="17" t="s">
        <v>40</v>
      </c>
      <c r="T30" s="6"/>
      <c r="U30" s="4"/>
    </row>
    <row r="31" spans="1:21" s="2" customFormat="1" ht="20.25">
      <c r="A31" s="19">
        <v>27</v>
      </c>
      <c r="B31" s="20" t="s">
        <v>79</v>
      </c>
      <c r="C31" s="20" t="s">
        <v>80</v>
      </c>
      <c r="D31" s="20">
        <v>186</v>
      </c>
      <c r="E31" s="20">
        <f t="shared" si="7"/>
        <v>43.4</v>
      </c>
      <c r="F31" s="20">
        <v>0</v>
      </c>
      <c r="G31" s="20">
        <f t="shared" si="8"/>
        <v>0</v>
      </c>
      <c r="H31" s="20">
        <v>0</v>
      </c>
      <c r="I31" s="20">
        <f t="shared" si="9"/>
        <v>0</v>
      </c>
      <c r="J31" s="20">
        <v>0</v>
      </c>
      <c r="K31" s="20">
        <f t="shared" si="10"/>
        <v>0</v>
      </c>
      <c r="L31" s="20">
        <f t="shared" si="11"/>
        <v>0</v>
      </c>
      <c r="M31" s="20">
        <f t="shared" si="12"/>
        <v>0</v>
      </c>
      <c r="N31" s="20">
        <f t="shared" si="13"/>
        <v>43.4</v>
      </c>
      <c r="O31" s="21">
        <v>21</v>
      </c>
      <c r="P31" s="22">
        <v>0</v>
      </c>
      <c r="Q31" s="22">
        <v>0</v>
      </c>
      <c r="R31" s="16" t="s">
        <v>25</v>
      </c>
      <c r="S31" s="17" t="s">
        <v>40</v>
      </c>
      <c r="T31" s="6"/>
      <c r="U31" s="4"/>
    </row>
    <row r="32" spans="1:21" s="3" customFormat="1" ht="20.25">
      <c r="A32" s="19">
        <v>28</v>
      </c>
      <c r="B32" s="20" t="s">
        <v>81</v>
      </c>
      <c r="C32" s="20" t="s">
        <v>82</v>
      </c>
      <c r="D32" s="20">
        <v>185</v>
      </c>
      <c r="E32" s="20">
        <f t="shared" si="7"/>
        <v>43.166666666666664</v>
      </c>
      <c r="F32" s="20">
        <v>0</v>
      </c>
      <c r="G32" s="20">
        <f t="shared" si="8"/>
        <v>0</v>
      </c>
      <c r="H32" s="20">
        <v>0</v>
      </c>
      <c r="I32" s="20">
        <f t="shared" si="9"/>
        <v>0</v>
      </c>
      <c r="J32" s="20">
        <v>0</v>
      </c>
      <c r="K32" s="20">
        <f t="shared" si="10"/>
        <v>0</v>
      </c>
      <c r="L32" s="20">
        <f t="shared" si="11"/>
        <v>0</v>
      </c>
      <c r="M32" s="20">
        <f t="shared" si="12"/>
        <v>0</v>
      </c>
      <c r="N32" s="20">
        <f t="shared" si="13"/>
        <v>43.166666666666664</v>
      </c>
      <c r="O32" s="21">
        <v>22</v>
      </c>
      <c r="P32" s="22">
        <v>0</v>
      </c>
      <c r="Q32" s="22">
        <v>0</v>
      </c>
      <c r="R32" s="16" t="s">
        <v>25</v>
      </c>
      <c r="S32" s="17" t="s">
        <v>40</v>
      </c>
      <c r="T32" s="6"/>
      <c r="U32" s="24"/>
    </row>
    <row r="33" spans="1:21" s="2" customFormat="1" ht="20.25">
      <c r="A33" s="19">
        <v>29</v>
      </c>
      <c r="B33" s="20" t="s">
        <v>83</v>
      </c>
      <c r="C33" s="20" t="s">
        <v>84</v>
      </c>
      <c r="D33" s="20">
        <v>183</v>
      </c>
      <c r="E33" s="20">
        <f t="shared" si="7"/>
        <v>42.699999999999996</v>
      </c>
      <c r="F33" s="20">
        <v>0</v>
      </c>
      <c r="G33" s="20">
        <f t="shared" si="8"/>
        <v>0</v>
      </c>
      <c r="H33" s="20">
        <v>0</v>
      </c>
      <c r="I33" s="20">
        <f t="shared" si="9"/>
        <v>0</v>
      </c>
      <c r="J33" s="20">
        <v>0</v>
      </c>
      <c r="K33" s="20">
        <f t="shared" si="10"/>
        <v>0</v>
      </c>
      <c r="L33" s="20">
        <f t="shared" si="11"/>
        <v>0</v>
      </c>
      <c r="M33" s="20">
        <f t="shared" si="12"/>
        <v>0</v>
      </c>
      <c r="N33" s="20">
        <f t="shared" si="13"/>
        <v>42.699999999999996</v>
      </c>
      <c r="O33" s="21">
        <v>23</v>
      </c>
      <c r="P33" s="22">
        <v>0</v>
      </c>
      <c r="Q33" s="22">
        <v>0</v>
      </c>
      <c r="R33" s="16" t="s">
        <v>25</v>
      </c>
      <c r="S33" s="17" t="s">
        <v>40</v>
      </c>
      <c r="T33" s="6"/>
      <c r="U33" s="4"/>
    </row>
    <row r="34" spans="1:21" s="2" customFormat="1" ht="20.25">
      <c r="A34" s="19">
        <v>30</v>
      </c>
      <c r="B34" s="20" t="s">
        <v>85</v>
      </c>
      <c r="C34" s="20" t="s">
        <v>86</v>
      </c>
      <c r="D34" s="20">
        <v>181</v>
      </c>
      <c r="E34" s="20">
        <f t="shared" si="7"/>
        <v>42.233333333333334</v>
      </c>
      <c r="F34" s="20">
        <v>0</v>
      </c>
      <c r="G34" s="20">
        <f t="shared" si="8"/>
        <v>0</v>
      </c>
      <c r="H34" s="20">
        <v>0</v>
      </c>
      <c r="I34" s="20">
        <f t="shared" si="9"/>
        <v>0</v>
      </c>
      <c r="J34" s="20">
        <v>0</v>
      </c>
      <c r="K34" s="20">
        <f t="shared" si="10"/>
        <v>0</v>
      </c>
      <c r="L34" s="20">
        <f t="shared" si="11"/>
        <v>0</v>
      </c>
      <c r="M34" s="20">
        <f t="shared" si="12"/>
        <v>0</v>
      </c>
      <c r="N34" s="20">
        <f t="shared" si="13"/>
        <v>42.233333333333334</v>
      </c>
      <c r="O34" s="21">
        <v>24</v>
      </c>
      <c r="P34" s="22">
        <v>0</v>
      </c>
      <c r="Q34" s="22">
        <v>0</v>
      </c>
      <c r="R34" s="16" t="s">
        <v>25</v>
      </c>
      <c r="S34" s="17" t="s">
        <v>40</v>
      </c>
      <c r="T34" s="6"/>
      <c r="U34" s="4"/>
    </row>
    <row r="35" spans="1:21" s="2" customFormat="1" ht="20.25">
      <c r="A35" s="19">
        <v>31</v>
      </c>
      <c r="B35" s="20" t="s">
        <v>87</v>
      </c>
      <c r="C35" s="20" t="s">
        <v>88</v>
      </c>
      <c r="D35" s="20">
        <v>181</v>
      </c>
      <c r="E35" s="20">
        <f t="shared" si="7"/>
        <v>42.233333333333334</v>
      </c>
      <c r="F35" s="20">
        <v>0</v>
      </c>
      <c r="G35" s="20">
        <f t="shared" si="8"/>
        <v>0</v>
      </c>
      <c r="H35" s="20">
        <v>0</v>
      </c>
      <c r="I35" s="20">
        <f t="shared" si="9"/>
        <v>0</v>
      </c>
      <c r="J35" s="20">
        <v>0</v>
      </c>
      <c r="K35" s="20">
        <f t="shared" si="10"/>
        <v>0</v>
      </c>
      <c r="L35" s="20">
        <f t="shared" si="11"/>
        <v>0</v>
      </c>
      <c r="M35" s="20">
        <f t="shared" si="12"/>
        <v>0</v>
      </c>
      <c r="N35" s="20">
        <f t="shared" si="13"/>
        <v>42.233333333333334</v>
      </c>
      <c r="O35" s="21">
        <v>25</v>
      </c>
      <c r="P35" s="22">
        <v>0</v>
      </c>
      <c r="Q35" s="22">
        <v>0</v>
      </c>
      <c r="R35" s="16" t="s">
        <v>25</v>
      </c>
      <c r="S35" s="17" t="s">
        <v>40</v>
      </c>
      <c r="T35" s="6"/>
      <c r="U35" s="4"/>
    </row>
    <row r="36" spans="1:21" s="2" customFormat="1" ht="20.25">
      <c r="A36" s="19">
        <v>32</v>
      </c>
      <c r="B36" s="20" t="s">
        <v>89</v>
      </c>
      <c r="C36" s="20" t="s">
        <v>90</v>
      </c>
      <c r="D36" s="20">
        <v>181</v>
      </c>
      <c r="E36" s="20">
        <f t="shared" si="7"/>
        <v>42.233333333333334</v>
      </c>
      <c r="F36" s="20">
        <v>0</v>
      </c>
      <c r="G36" s="20">
        <f t="shared" si="8"/>
        <v>0</v>
      </c>
      <c r="H36" s="20">
        <v>0</v>
      </c>
      <c r="I36" s="20">
        <f t="shared" si="9"/>
        <v>0</v>
      </c>
      <c r="J36" s="20">
        <v>0</v>
      </c>
      <c r="K36" s="20">
        <f t="shared" si="10"/>
        <v>0</v>
      </c>
      <c r="L36" s="20">
        <f t="shared" si="11"/>
        <v>0</v>
      </c>
      <c r="M36" s="20">
        <f t="shared" si="12"/>
        <v>0</v>
      </c>
      <c r="N36" s="20">
        <f t="shared" si="13"/>
        <v>42.233333333333334</v>
      </c>
      <c r="O36" s="21">
        <v>26</v>
      </c>
      <c r="P36" s="22">
        <v>0</v>
      </c>
      <c r="Q36" s="22">
        <v>0</v>
      </c>
      <c r="R36" s="16" t="s">
        <v>25</v>
      </c>
      <c r="S36" s="17" t="s">
        <v>40</v>
      </c>
      <c r="T36" s="6"/>
      <c r="U36" s="4"/>
    </row>
    <row r="37" spans="1:21" s="2" customFormat="1" ht="20.25">
      <c r="A37" s="19">
        <v>33</v>
      </c>
      <c r="B37" s="20" t="s">
        <v>91</v>
      </c>
      <c r="C37" s="20" t="s">
        <v>92</v>
      </c>
      <c r="D37" s="20">
        <v>180</v>
      </c>
      <c r="E37" s="20">
        <f t="shared" si="7"/>
        <v>42</v>
      </c>
      <c r="F37" s="20">
        <v>0</v>
      </c>
      <c r="G37" s="20">
        <f t="shared" si="8"/>
        <v>0</v>
      </c>
      <c r="H37" s="20">
        <v>0</v>
      </c>
      <c r="I37" s="20">
        <f t="shared" si="9"/>
        <v>0</v>
      </c>
      <c r="J37" s="20">
        <v>0</v>
      </c>
      <c r="K37" s="20">
        <f t="shared" si="10"/>
        <v>0</v>
      </c>
      <c r="L37" s="20">
        <f t="shared" si="11"/>
        <v>0</v>
      </c>
      <c r="M37" s="20">
        <f t="shared" si="12"/>
        <v>0</v>
      </c>
      <c r="N37" s="20">
        <f t="shared" si="13"/>
        <v>42</v>
      </c>
      <c r="O37" s="21">
        <v>27</v>
      </c>
      <c r="P37" s="22">
        <v>0</v>
      </c>
      <c r="Q37" s="22">
        <v>0</v>
      </c>
      <c r="R37" s="16" t="s">
        <v>25</v>
      </c>
      <c r="S37" s="17" t="s">
        <v>40</v>
      </c>
      <c r="T37" s="6"/>
      <c r="U37" s="4"/>
    </row>
    <row r="38" spans="1:21" s="2" customFormat="1" ht="20.25">
      <c r="A38" s="19">
        <v>34</v>
      </c>
      <c r="B38" s="20" t="s">
        <v>93</v>
      </c>
      <c r="C38" s="20" t="s">
        <v>94</v>
      </c>
      <c r="D38" s="20">
        <v>180</v>
      </c>
      <c r="E38" s="20">
        <f t="shared" si="7"/>
        <v>42</v>
      </c>
      <c r="F38" s="20">
        <v>0</v>
      </c>
      <c r="G38" s="20">
        <f t="shared" si="8"/>
        <v>0</v>
      </c>
      <c r="H38" s="20">
        <v>0</v>
      </c>
      <c r="I38" s="20">
        <f t="shared" si="9"/>
        <v>0</v>
      </c>
      <c r="J38" s="20">
        <v>0</v>
      </c>
      <c r="K38" s="20">
        <f t="shared" si="10"/>
        <v>0</v>
      </c>
      <c r="L38" s="20">
        <f t="shared" si="11"/>
        <v>0</v>
      </c>
      <c r="M38" s="20">
        <f t="shared" si="12"/>
        <v>0</v>
      </c>
      <c r="N38" s="20">
        <f t="shared" si="13"/>
        <v>42</v>
      </c>
      <c r="O38" s="21">
        <v>28</v>
      </c>
      <c r="P38" s="22">
        <v>0</v>
      </c>
      <c r="Q38" s="22">
        <v>0</v>
      </c>
      <c r="R38" s="16" t="s">
        <v>25</v>
      </c>
      <c r="S38" s="17" t="s">
        <v>40</v>
      </c>
      <c r="T38" s="6"/>
      <c r="U38" s="4"/>
    </row>
    <row r="39" spans="1:21" s="2" customFormat="1" ht="20.25">
      <c r="A39" s="19">
        <v>35</v>
      </c>
      <c r="B39" s="20" t="s">
        <v>95</v>
      </c>
      <c r="C39" s="20" t="s">
        <v>96</v>
      </c>
      <c r="D39" s="20">
        <v>180</v>
      </c>
      <c r="E39" s="20">
        <f t="shared" si="7"/>
        <v>42</v>
      </c>
      <c r="F39" s="20">
        <v>0</v>
      </c>
      <c r="G39" s="20">
        <f t="shared" si="8"/>
        <v>0</v>
      </c>
      <c r="H39" s="20">
        <v>0</v>
      </c>
      <c r="I39" s="20">
        <f t="shared" si="9"/>
        <v>0</v>
      </c>
      <c r="J39" s="20">
        <v>0</v>
      </c>
      <c r="K39" s="20">
        <f t="shared" si="10"/>
        <v>0</v>
      </c>
      <c r="L39" s="20">
        <f t="shared" si="11"/>
        <v>0</v>
      </c>
      <c r="M39" s="20">
        <f t="shared" si="12"/>
        <v>0</v>
      </c>
      <c r="N39" s="20">
        <f t="shared" si="13"/>
        <v>42</v>
      </c>
      <c r="O39" s="21">
        <v>29</v>
      </c>
      <c r="P39" s="22">
        <v>0</v>
      </c>
      <c r="Q39" s="22">
        <v>0</v>
      </c>
      <c r="R39" s="16" t="s">
        <v>25</v>
      </c>
      <c r="S39" s="17" t="s">
        <v>40</v>
      </c>
      <c r="T39" s="6"/>
      <c r="U39" s="4"/>
    </row>
    <row r="40" spans="1:21" s="2" customFormat="1" ht="20.25">
      <c r="A40" s="19">
        <v>36</v>
      </c>
      <c r="B40" s="20" t="s">
        <v>97</v>
      </c>
      <c r="C40" s="20" t="s">
        <v>98</v>
      </c>
      <c r="D40" s="20">
        <v>180</v>
      </c>
      <c r="E40" s="20">
        <f t="shared" si="7"/>
        <v>42</v>
      </c>
      <c r="F40" s="20">
        <v>0</v>
      </c>
      <c r="G40" s="20">
        <f t="shared" si="8"/>
        <v>0</v>
      </c>
      <c r="H40" s="20">
        <v>0</v>
      </c>
      <c r="I40" s="20">
        <f t="shared" si="9"/>
        <v>0</v>
      </c>
      <c r="J40" s="20">
        <v>0</v>
      </c>
      <c r="K40" s="20">
        <f t="shared" si="10"/>
        <v>0</v>
      </c>
      <c r="L40" s="20">
        <f t="shared" si="11"/>
        <v>0</v>
      </c>
      <c r="M40" s="20">
        <f t="shared" si="12"/>
        <v>0</v>
      </c>
      <c r="N40" s="20">
        <f t="shared" si="13"/>
        <v>42</v>
      </c>
      <c r="O40" s="21">
        <v>30</v>
      </c>
      <c r="P40" s="22">
        <v>0</v>
      </c>
      <c r="Q40" s="22">
        <v>0</v>
      </c>
      <c r="R40" s="16" t="s">
        <v>25</v>
      </c>
      <c r="S40" s="17" t="s">
        <v>40</v>
      </c>
      <c r="T40" s="6"/>
      <c r="U40" s="4"/>
    </row>
    <row r="41" spans="1:21" s="2" customFormat="1" ht="20.25">
      <c r="A41" s="19">
        <v>37</v>
      </c>
      <c r="B41" s="20" t="s">
        <v>99</v>
      </c>
      <c r="C41" s="20" t="s">
        <v>100</v>
      </c>
      <c r="D41" s="20">
        <v>180</v>
      </c>
      <c r="E41" s="20">
        <f t="shared" si="7"/>
        <v>42</v>
      </c>
      <c r="F41" s="20">
        <v>0</v>
      </c>
      <c r="G41" s="20">
        <f t="shared" si="8"/>
        <v>0</v>
      </c>
      <c r="H41" s="20">
        <v>0</v>
      </c>
      <c r="I41" s="20">
        <f t="shared" si="9"/>
        <v>0</v>
      </c>
      <c r="J41" s="20">
        <v>0</v>
      </c>
      <c r="K41" s="20">
        <f t="shared" si="10"/>
        <v>0</v>
      </c>
      <c r="L41" s="20">
        <f t="shared" si="11"/>
        <v>0</v>
      </c>
      <c r="M41" s="20">
        <f t="shared" si="12"/>
        <v>0</v>
      </c>
      <c r="N41" s="20">
        <f t="shared" si="13"/>
        <v>42</v>
      </c>
      <c r="O41" s="21">
        <v>31</v>
      </c>
      <c r="P41" s="22">
        <v>0</v>
      </c>
      <c r="Q41" s="22">
        <v>0</v>
      </c>
      <c r="R41" s="16" t="s">
        <v>25</v>
      </c>
      <c r="S41" s="17" t="s">
        <v>40</v>
      </c>
      <c r="T41" s="6"/>
      <c r="U41" s="4"/>
    </row>
    <row r="42" spans="1:21" s="2" customFormat="1" ht="20.25">
      <c r="A42" s="19">
        <v>38</v>
      </c>
      <c r="B42" s="20" t="s">
        <v>101</v>
      </c>
      <c r="C42" s="20" t="s">
        <v>102</v>
      </c>
      <c r="D42" s="20">
        <v>179</v>
      </c>
      <c r="E42" s="20">
        <f t="shared" si="7"/>
        <v>41.766666666666666</v>
      </c>
      <c r="F42" s="20">
        <v>0</v>
      </c>
      <c r="G42" s="20">
        <f t="shared" si="8"/>
        <v>0</v>
      </c>
      <c r="H42" s="20">
        <v>0</v>
      </c>
      <c r="I42" s="20">
        <f t="shared" si="9"/>
        <v>0</v>
      </c>
      <c r="J42" s="20">
        <v>0</v>
      </c>
      <c r="K42" s="20">
        <f t="shared" si="10"/>
        <v>0</v>
      </c>
      <c r="L42" s="20">
        <f t="shared" si="11"/>
        <v>0</v>
      </c>
      <c r="M42" s="20">
        <f t="shared" si="12"/>
        <v>0</v>
      </c>
      <c r="N42" s="20">
        <f t="shared" si="13"/>
        <v>41.766666666666666</v>
      </c>
      <c r="O42" s="21">
        <v>32</v>
      </c>
      <c r="P42" s="22">
        <v>0</v>
      </c>
      <c r="Q42" s="22">
        <v>0</v>
      </c>
      <c r="R42" s="16" t="s">
        <v>25</v>
      </c>
      <c r="S42" s="17" t="s">
        <v>40</v>
      </c>
      <c r="T42" s="6"/>
      <c r="U42" s="4"/>
    </row>
    <row r="43" spans="1:21" s="2" customFormat="1" ht="20.25">
      <c r="A43" s="19">
        <v>39</v>
      </c>
      <c r="B43" s="20" t="s">
        <v>103</v>
      </c>
      <c r="C43" s="20" t="s">
        <v>104</v>
      </c>
      <c r="D43" s="20">
        <v>178</v>
      </c>
      <c r="E43" s="20">
        <f t="shared" si="7"/>
        <v>41.533333333333331</v>
      </c>
      <c r="F43" s="20">
        <v>0</v>
      </c>
      <c r="G43" s="20">
        <f t="shared" si="8"/>
        <v>0</v>
      </c>
      <c r="H43" s="20">
        <v>0</v>
      </c>
      <c r="I43" s="20">
        <f t="shared" si="9"/>
        <v>0</v>
      </c>
      <c r="J43" s="20">
        <v>0</v>
      </c>
      <c r="K43" s="20">
        <f t="shared" si="10"/>
        <v>0</v>
      </c>
      <c r="L43" s="20">
        <f t="shared" si="11"/>
        <v>0</v>
      </c>
      <c r="M43" s="20">
        <f t="shared" si="12"/>
        <v>0</v>
      </c>
      <c r="N43" s="20">
        <f t="shared" si="13"/>
        <v>41.533333333333331</v>
      </c>
      <c r="O43" s="21">
        <v>33</v>
      </c>
      <c r="P43" s="22">
        <v>0</v>
      </c>
      <c r="Q43" s="22">
        <v>0</v>
      </c>
      <c r="R43" s="16" t="s">
        <v>25</v>
      </c>
      <c r="S43" s="17" t="s">
        <v>40</v>
      </c>
      <c r="T43" s="6"/>
      <c r="U43" s="4"/>
    </row>
    <row r="44" spans="1:21" s="2" customFormat="1" ht="20.25">
      <c r="A44" s="19">
        <v>40</v>
      </c>
      <c r="B44" s="20" t="s">
        <v>105</v>
      </c>
      <c r="C44" s="20" t="s">
        <v>106</v>
      </c>
      <c r="D44" s="20">
        <v>178</v>
      </c>
      <c r="E44" s="20">
        <f t="shared" si="7"/>
        <v>41.533333333333331</v>
      </c>
      <c r="F44" s="20">
        <v>0</v>
      </c>
      <c r="G44" s="20">
        <f t="shared" si="8"/>
        <v>0</v>
      </c>
      <c r="H44" s="20">
        <v>0</v>
      </c>
      <c r="I44" s="20">
        <f t="shared" si="9"/>
        <v>0</v>
      </c>
      <c r="J44" s="20">
        <v>0</v>
      </c>
      <c r="K44" s="20">
        <f t="shared" si="10"/>
        <v>0</v>
      </c>
      <c r="L44" s="20">
        <f t="shared" si="11"/>
        <v>0</v>
      </c>
      <c r="M44" s="20">
        <f t="shared" si="12"/>
        <v>0</v>
      </c>
      <c r="N44" s="20">
        <f t="shared" si="13"/>
        <v>41.533333333333331</v>
      </c>
      <c r="O44" s="21">
        <v>34</v>
      </c>
      <c r="P44" s="22">
        <v>0</v>
      </c>
      <c r="Q44" s="22">
        <v>0</v>
      </c>
      <c r="R44" s="16" t="s">
        <v>25</v>
      </c>
      <c r="S44" s="17" t="s">
        <v>40</v>
      </c>
      <c r="T44" s="6"/>
      <c r="U44" s="4"/>
    </row>
    <row r="45" spans="1:21" s="2" customFormat="1" ht="20.25">
      <c r="A45" s="19">
        <v>41</v>
      </c>
      <c r="B45" s="20" t="s">
        <v>107</v>
      </c>
      <c r="C45" s="20" t="s">
        <v>108</v>
      </c>
      <c r="D45" s="20">
        <v>178</v>
      </c>
      <c r="E45" s="20">
        <f t="shared" si="7"/>
        <v>41.533333333333331</v>
      </c>
      <c r="F45" s="20">
        <v>0</v>
      </c>
      <c r="G45" s="20">
        <f t="shared" si="8"/>
        <v>0</v>
      </c>
      <c r="H45" s="20">
        <v>0</v>
      </c>
      <c r="I45" s="20">
        <f t="shared" si="9"/>
        <v>0</v>
      </c>
      <c r="J45" s="20">
        <v>0</v>
      </c>
      <c r="K45" s="20">
        <f t="shared" si="10"/>
        <v>0</v>
      </c>
      <c r="L45" s="20">
        <f t="shared" si="11"/>
        <v>0</v>
      </c>
      <c r="M45" s="20">
        <f t="shared" si="12"/>
        <v>0</v>
      </c>
      <c r="N45" s="20">
        <f t="shared" si="13"/>
        <v>41.533333333333331</v>
      </c>
      <c r="O45" s="21">
        <v>35</v>
      </c>
      <c r="P45" s="22">
        <v>0</v>
      </c>
      <c r="Q45" s="22">
        <v>0</v>
      </c>
      <c r="R45" s="16" t="s">
        <v>25</v>
      </c>
      <c r="S45" s="17" t="s">
        <v>40</v>
      </c>
      <c r="T45" s="6"/>
      <c r="U45" s="4"/>
    </row>
    <row r="46" spans="1:21" s="4" customFormat="1" ht="14.25">
      <c r="A46" s="19">
        <v>42</v>
      </c>
      <c r="B46" s="20" t="s">
        <v>109</v>
      </c>
      <c r="C46" s="20" t="s">
        <v>110</v>
      </c>
      <c r="D46" s="20">
        <v>155</v>
      </c>
      <c r="E46" s="20">
        <f t="shared" si="7"/>
        <v>36.166666666666664</v>
      </c>
      <c r="F46" s="20">
        <v>82.2</v>
      </c>
      <c r="G46" s="20">
        <f t="shared" si="8"/>
        <v>53.430000000000007</v>
      </c>
      <c r="H46" s="20">
        <v>70.400000000000006</v>
      </c>
      <c r="I46" s="20">
        <f t="shared" si="9"/>
        <v>14.080000000000002</v>
      </c>
      <c r="J46" s="20">
        <v>74.8</v>
      </c>
      <c r="K46" s="20">
        <f t="shared" si="10"/>
        <v>11.219999999999999</v>
      </c>
      <c r="L46" s="20">
        <f t="shared" si="11"/>
        <v>78.73</v>
      </c>
      <c r="M46" s="20">
        <f t="shared" si="12"/>
        <v>23.619</v>
      </c>
      <c r="N46" s="20">
        <v>60</v>
      </c>
      <c r="O46" s="23">
        <v>1</v>
      </c>
      <c r="P46" s="22">
        <v>0</v>
      </c>
      <c r="Q46" s="22">
        <v>0</v>
      </c>
      <c r="R46" s="16" t="s">
        <v>25</v>
      </c>
      <c r="S46" s="18" t="s">
        <v>111</v>
      </c>
      <c r="T46" s="6" t="s">
        <v>27</v>
      </c>
    </row>
    <row r="47" spans="1:21" s="4" customFormat="1" ht="14.25">
      <c r="A47" s="19">
        <v>43</v>
      </c>
      <c r="B47" s="20" t="s">
        <v>112</v>
      </c>
      <c r="C47" s="20" t="s">
        <v>113</v>
      </c>
      <c r="D47" s="20">
        <v>146</v>
      </c>
      <c r="E47" s="20">
        <f t="shared" si="7"/>
        <v>34.066666666666663</v>
      </c>
      <c r="F47" s="20">
        <v>0</v>
      </c>
      <c r="G47" s="20">
        <f t="shared" si="8"/>
        <v>0</v>
      </c>
      <c r="H47" s="20">
        <v>0</v>
      </c>
      <c r="I47" s="20">
        <f t="shared" si="9"/>
        <v>0</v>
      </c>
      <c r="J47" s="20">
        <v>0</v>
      </c>
      <c r="K47" s="20">
        <f t="shared" si="10"/>
        <v>0</v>
      </c>
      <c r="L47" s="20">
        <f t="shared" si="11"/>
        <v>0</v>
      </c>
      <c r="M47" s="20">
        <f t="shared" si="12"/>
        <v>0</v>
      </c>
      <c r="N47" s="20">
        <f t="shared" si="13"/>
        <v>34.066666666666663</v>
      </c>
      <c r="O47" s="23">
        <v>2</v>
      </c>
      <c r="P47" s="22">
        <v>0</v>
      </c>
      <c r="Q47" s="22">
        <v>0</v>
      </c>
      <c r="R47" s="16" t="s">
        <v>25</v>
      </c>
      <c r="S47" s="18" t="s">
        <v>111</v>
      </c>
      <c r="T47" s="6"/>
    </row>
  </sheetData>
  <sortState ref="A1:T47">
    <sortCondition descending="1" ref="N7"/>
  </sortState>
  <mergeCells count="21">
    <mergeCell ref="N3:N4"/>
    <mergeCell ref="O3:O4"/>
    <mergeCell ref="R3:R4"/>
    <mergeCell ref="S3:S4"/>
    <mergeCell ref="T3:T4"/>
    <mergeCell ref="A1:S1"/>
    <mergeCell ref="A2:S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10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96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2020-05-25T09:42:12Z</cp:lastPrinted>
  <dcterms:created xsi:type="dcterms:W3CDTF">2020-05-17T06:23:00Z</dcterms:created>
  <dcterms:modified xsi:type="dcterms:W3CDTF">2020-05-25T09:42:17Z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